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5\051\1 výzva\"/>
    </mc:Choice>
  </mc:AlternateContent>
  <xr:revisionPtr revIDLastSave="0" documentId="13_ncr:1_{E74D6C3C-9D2E-4F3D-B1F0-EBE4E9B5FBD1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4" i="1" l="1"/>
  <c r="T14" i="1"/>
  <c r="P14" i="1"/>
  <c r="T7" i="1"/>
  <c r="S8" i="1"/>
  <c r="P13" i="1" l="1"/>
  <c r="S13" i="1"/>
  <c r="T13" i="1"/>
  <c r="P9" i="1" l="1"/>
  <c r="P10" i="1"/>
  <c r="P11" i="1"/>
  <c r="P12" i="1"/>
  <c r="S9" i="1"/>
  <c r="T9" i="1"/>
  <c r="S10" i="1"/>
  <c r="T10" i="1"/>
  <c r="S11" i="1"/>
  <c r="T11" i="1"/>
  <c r="S12" i="1"/>
  <c r="T12" i="1"/>
  <c r="S7" i="1" l="1"/>
  <c r="R17" i="1" s="1"/>
  <c r="P7" i="1"/>
  <c r="Q17" i="1" s="1"/>
</calcChain>
</file>

<file path=xl/sharedStrings.xml><?xml version="1.0" encoding="utf-8"?>
<sst xmlns="http://schemas.openxmlformats.org/spreadsheetml/2006/main" count="78" uniqueCount="59">
  <si>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</si>
  <si>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</si>
  <si>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</si>
  <si>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</si>
  <si>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</si>
  <si>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</si>
  <si>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</si>
  <si>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</si>
  <si>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</si>
  <si>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</si>
  <si>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</si>
  <si>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</si>
  <si>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>30231000-7 - Počítačové monitory a konzoly</t>
  </si>
  <si>
    <t xml:space="preserve">30237000-9 - Součásti, příslušenství a doplňky pro počítače </t>
  </si>
  <si>
    <t xml:space="preserve">30237220-7 - Podložky pod myš </t>
  </si>
  <si>
    <t xml:space="preserve">30237410-6 - Počítačová myš </t>
  </si>
  <si>
    <t>30237460-1 - Počítačové klávesnice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</si>
  <si>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</si>
  <si>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</si>
  <si>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</si>
  <si>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</si>
  <si>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</si>
  <si>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</si>
  <si>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</si>
  <si>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</si>
  <si>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</si>
  <si>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</si>
  <si>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</si>
  <si>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</si>
  <si>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</si>
  <si>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</si>
  <si>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</si>
  <si>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</si>
  <si>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</si>
  <si>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NE</t>
  </si>
  <si>
    <t>21 dní</t>
  </si>
  <si>
    <t>Pokud financováno z projektových prostředků, pak ŘEŠITEL uvede: NÁZEV A ČÍSLO DOTAČNÍHO PROJEKTU</t>
  </si>
  <si>
    <t>ks</t>
  </si>
  <si>
    <t xml:space="preserve">Příloha č. 2 Kupní smlouvy - technická specifikace
Výpočetní technika (III.) 051 - 2025 </t>
  </si>
  <si>
    <t>Tablet PC</t>
  </si>
  <si>
    <t>Bezdrátová bluetooth myš</t>
  </si>
  <si>
    <t>Ergonomická podložka pod myš</t>
  </si>
  <si>
    <t>Počítačová klávesnice</t>
  </si>
  <si>
    <t>Záruka na zboží min. 36 měsíců, servis NBD on site.</t>
  </si>
  <si>
    <t>Ing. Jiří Basl, Ph.D.,
Tel.: 37763 4249,
603 216 039</t>
  </si>
  <si>
    <t>Univerzitní 26, 
301 00 Plzeň,
Fakulta elektrotechnická - Katedra elektroniky a informačních technologií,
místnost EK 502</t>
  </si>
  <si>
    <t>Konvertibilní notebook schopný práce i jako tablet. 
Výkon procesoru v Passmark CPU více než 21 000 bodů. 
Operační paměť min. 16GB LPDDR5. 
Displej dotykový 14'' OLED lesklý, min. 2880 x 1800, svítivost min. 400 nits. 
Grafika integrovaná. 
Úložiště min. 1TB. 
Webkamera min. 1080px.
Obsahuje integrovaný bezdrátový adaptér WiFi 6E a bluetooth v5.2. 
Porty min.: Thunderbolt / USB 4  2x, USB 3.2 Gen 1 (USB 3.0) 1x. 
Univerzální zvukový port (jack), HDMI. 
Čtečka paměťových karet, Stylus, Windows Hello. 
Podsvícená klávesnice.
Podpora prostřednictvím internetu umožňuje stahování ovladačů a manuálu z internetu adresně pro konkrétní zadaný typ (sériové číslo) zařízení.  
Záruka min. 36 měsíců, servis NBD on site. 
Celokovová konstrukce. 
Barva nejlépe šedá.</t>
  </si>
  <si>
    <t xml:space="preserve">Operační systém Windows 11, stačí ve verzi Home, předinstalovaný (nesmí to být licence typu K12 (EDU)). 
OS Windows požadujeme z důvodu kompatibility s interními aplikacemi ZČU (Stag, Magion,...). </t>
  </si>
  <si>
    <t>Samostatná faktura</t>
  </si>
  <si>
    <t>Dokovací stanice k pol.č. 1</t>
  </si>
  <si>
    <r>
      <rPr>
        <b/>
        <sz val="11"/>
        <color theme="1"/>
        <rFont val="Calibri"/>
        <family val="2"/>
        <charset val="238"/>
        <scheme val="minor"/>
      </rPr>
      <t>Dokovací stanice kompatibilní s položkou č. 1.</t>
    </r>
    <r>
      <rPr>
        <sz val="11"/>
        <color theme="1"/>
        <rFont val="Calibri"/>
        <family val="2"/>
        <charset val="238"/>
        <scheme val="minor"/>
      </rPr>
      <t xml:space="preserve">  
Vstup USB-C. 
Obsahuje napájecí zdroj, přes dokovací stanici lze dobíjet připojené zařízení.  
Možnost připojení 2 monitorů. 
Porty min.: 2x Display port, 1x HDMI, 3x USB-A Gen 3.2,  2x USB-A Gen2, 1x USB-C, Gigabitový Ethernet RJ-45.</t>
    </r>
  </si>
  <si>
    <t>Myš - bezdrátová, optická, pro praváky, připojení bluetooth, na 1 AA baterii, citlivost min. 4000 DPI, 5 tlačítek, tichá tlačítka, klasické kolečko, maximální dosah 10 m, bezdrátový USB přijímač a baterie součástí balení.</t>
  </si>
  <si>
    <t>Ergonomická gelová podložka pod myš,  černá, rozměry cca 240 x 220 mm.</t>
  </si>
  <si>
    <t>Počítačová myš drátová</t>
  </si>
  <si>
    <t>Klasická drátová optická myš se třemi tlačítky. Rozlišení optického senzoru myši min. 1000 DPI, delka kabelu 1,5 m. 
Konektor myši USB.</t>
  </si>
  <si>
    <t>Klávesnice klasická, drátová USB, CZ-SK layout, černá.</t>
  </si>
  <si>
    <t>Monitor 4K 32''</t>
  </si>
  <si>
    <t>Velikost úhlopříčky 31,5", nativní rozlišení min. 3840 x 2160 antireflexní, poměr stran 16:9. 
Grafické rozhraní DisplayPort, HDMI, Thunderbolt. 
Jas min. 600 cd/m2, typ panelu IPS. 
Kabel DisplayPort a USB-C. 
Obnovovací frekvence 120 Hz, odezva max. 5 ms. 
Kontrastní poměr 3000:1. 
Max. pozorovací úhel 178°/178°.  
Barevná hloubka 10bit.
Možnost montáže na zeď (VESA). 
Naklápěcí, nastavitelná výška, Pivot. 
Funkce KVM, Obraz v obraze (PiP), Obraz vedle obrazu (PbP), Power Delivery. 
Výstupy sluchátka, LAN RJ-45, Thunderbold 4, USB-C, 4x USB-A.
Záruka 36 měsíců, servis NBD u zákazníka.</t>
  </si>
  <si>
    <t>Záruka na zboží 36 měsíců,
servis NBD u zákazníka.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</si>
</sst>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8" fillId="0" borderId="0"/>
    <xf numFmtId="0" fontId="9" fillId="0" borderId="0"/>
  </cellStyleXfs>
  <cellXfs count="149">
    <xf numFmtId="0" fontId="0" fillId="0" borderId="0" xfId="0"/>
    <xf numFmtId="0" fontId="0" fillId="0" borderId="0" xfId="0" applyProtection="1"/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5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top" wrapText="1"/>
    </xf>
    <xf numFmtId="0" fontId="22" fillId="0" borderId="0" xfId="0" applyFont="1" applyAlignment="1" applyProtection="1">
      <alignment vertical="top" wrapText="1"/>
    </xf>
    <xf numFmtId="0" fontId="23" fillId="0" borderId="0" xfId="0" applyFont="1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4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7" xfId="0" applyFont="1" applyFill="1" applyBorder="1" applyAlignment="1" applyProtection="1">
      <alignment horizontal="center" vertical="center" wrapText="1"/>
    </xf>
    <xf numFmtId="0" fontId="10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0" fontId="16" fillId="5" borderId="6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20" xfId="0" applyNumberFormat="1" applyFill="1" applyBorder="1" applyAlignment="1" applyProtection="1">
      <alignment horizontal="center" vertical="center" wrapText="1"/>
    </xf>
    <xf numFmtId="0" fontId="4" fillId="3" borderId="18" xfId="0" applyFont="1" applyFill="1" applyBorder="1" applyAlignment="1" applyProtection="1">
      <alignment horizontal="center" vertical="center" wrapTex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3" fillId="3" borderId="21" xfId="0" applyFont="1" applyFill="1" applyBorder="1" applyAlignment="1" applyProtection="1">
      <alignment horizontal="left" vertical="center" wrapText="1" indent="1"/>
    </xf>
    <xf numFmtId="0" fontId="3" fillId="3" borderId="18" xfId="0" applyFont="1" applyFill="1" applyBorder="1" applyAlignment="1" applyProtection="1">
      <alignment horizontal="center" vertical="center" wrapText="1"/>
    </xf>
    <xf numFmtId="0" fontId="6" fillId="3" borderId="18" xfId="0" applyFon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13" fillId="6" borderId="18" xfId="0" applyFont="1" applyFill="1" applyBorder="1" applyAlignment="1" applyProtection="1">
      <alignment horizontal="center" vertical="center" wrapText="1"/>
    </xf>
    <xf numFmtId="0" fontId="3" fillId="6" borderId="18" xfId="0" applyFont="1" applyFill="1" applyBorder="1" applyAlignment="1" applyProtection="1">
      <alignment horizontal="center" vertical="center" wrapText="1"/>
    </xf>
    <xf numFmtId="0" fontId="10" fillId="3" borderId="18" xfId="0" applyFont="1" applyFill="1" applyBorder="1" applyAlignment="1" applyProtection="1">
      <alignment horizontal="center" vertical="center" wrapText="1"/>
    </xf>
    <xf numFmtId="164" fontId="0" fillId="0" borderId="18" xfId="0" applyNumberFormat="1" applyBorder="1" applyAlignment="1" applyProtection="1">
      <alignment horizontal="right" vertical="center" indent="1"/>
    </xf>
    <xf numFmtId="164" fontId="0" fillId="3" borderId="18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7" fillId="3" borderId="18" xfId="0" applyFont="1" applyFill="1" applyBorder="1" applyAlignment="1" applyProtection="1">
      <alignment horizontal="center" vertical="center" wrapText="1"/>
    </xf>
    <xf numFmtId="0" fontId="8" fillId="3" borderId="18" xfId="0" applyFont="1" applyFill="1" applyBorder="1" applyAlignment="1" applyProtection="1">
      <alignment horizontal="center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left" vertical="center" wrapText="1" indent="1"/>
    </xf>
    <xf numFmtId="0" fontId="24" fillId="4" borderId="15" xfId="0" applyFont="1" applyFill="1" applyBorder="1" applyAlignment="1" applyProtection="1">
      <alignment horizontal="center" vertical="center" wrapText="1"/>
    </xf>
    <xf numFmtId="0" fontId="4" fillId="3" borderId="16" xfId="0" applyFont="1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0" fontId="13" fillId="6" borderId="15" xfId="0" applyFont="1" applyFill="1" applyBorder="1" applyAlignment="1" applyProtection="1">
      <alignment horizontal="center" vertical="center" wrapText="1"/>
    </xf>
    <xf numFmtId="0" fontId="3" fillId="6" borderId="16" xfId="0" applyFont="1" applyFill="1" applyBorder="1" applyAlignment="1" applyProtection="1">
      <alignment horizontal="center" vertical="center" wrapText="1"/>
    </xf>
    <xf numFmtId="0" fontId="10" fillId="3" borderId="16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7" fillId="3" borderId="16" xfId="0" applyFont="1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left" vertical="center" wrapText="1" indent="1"/>
    </xf>
    <xf numFmtId="0" fontId="24" fillId="4" borderId="13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13" fillId="6" borderId="19" xfId="0" applyFont="1" applyFill="1" applyBorder="1" applyAlignment="1" applyProtection="1">
      <alignment horizontal="center" vertical="center" wrapText="1"/>
    </xf>
    <xf numFmtId="0" fontId="4" fillId="6" borderId="16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8" fillId="3" borderId="13" xfId="0" applyFon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0" fontId="13" fillId="6" borderId="16" xfId="0" applyFont="1" applyFill="1" applyBorder="1" applyAlignment="1" applyProtection="1">
      <alignment horizontal="center" vertical="center" wrapText="1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4" fillId="3" borderId="19" xfId="0" applyFont="1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3" fillId="3" borderId="19" xfId="0" applyFont="1" applyFill="1" applyBorder="1" applyAlignment="1" applyProtection="1">
      <alignment horizontal="left" vertical="center" wrapText="1" indent="1"/>
    </xf>
    <xf numFmtId="0" fontId="24" fillId="4" borderId="19" xfId="0" applyFont="1" applyFill="1" applyBorder="1" applyAlignment="1" applyProtection="1">
      <alignment horizontal="center" vertical="center" wrapText="1"/>
    </xf>
    <xf numFmtId="0" fontId="5" fillId="3" borderId="19" xfId="0" applyFont="1" applyFill="1" applyBorder="1" applyAlignment="1" applyProtection="1">
      <alignment horizontal="center" vertical="center" wrapText="1"/>
    </xf>
    <xf numFmtId="164" fontId="0" fillId="0" borderId="19" xfId="0" applyNumberFormat="1" applyBorder="1" applyAlignment="1" applyProtection="1">
      <alignment horizontal="right" vertical="center" indent="1"/>
    </xf>
    <xf numFmtId="164" fontId="0" fillId="3" borderId="19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8" fillId="3" borderId="19" xfId="0" applyFont="1" applyFill="1" applyBorder="1" applyAlignment="1" applyProtection="1">
      <alignment horizontal="center" vertical="center" wrapText="1"/>
    </xf>
    <xf numFmtId="3" fontId="0" fillId="2" borderId="23" xfId="0" applyNumberFormat="1" applyFill="1" applyBorder="1" applyAlignment="1" applyProtection="1">
      <alignment horizontal="center" vertical="center" wrapText="1"/>
    </xf>
    <xf numFmtId="0" fontId="4" fillId="3" borderId="24" xfId="0" applyFont="1" applyFill="1" applyBorder="1" applyAlignment="1" applyProtection="1">
      <alignment horizontal="center" vertical="center" wrapTex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3" borderId="24" xfId="0" applyFill="1" applyBorder="1" applyAlignment="1" applyProtection="1">
      <alignment horizontal="center" vertical="center" wrapText="1"/>
    </xf>
    <xf numFmtId="0" fontId="3" fillId="3" borderId="24" xfId="0" applyFont="1" applyFill="1" applyBorder="1" applyAlignment="1" applyProtection="1">
      <alignment horizontal="left" vertical="center" wrapText="1" indent="1"/>
    </xf>
    <xf numFmtId="0" fontId="2" fillId="3" borderId="24" xfId="0" applyFont="1" applyFill="1" applyBorder="1" applyAlignment="1" applyProtection="1">
      <alignment horizontal="center" vertical="center" wrapText="1"/>
    </xf>
    <xf numFmtId="0" fontId="5" fillId="3" borderId="24" xfId="0" applyFont="1" applyFill="1" applyBorder="1" applyAlignment="1" applyProtection="1">
      <alignment horizontal="center" vertical="center" wrapText="1"/>
    </xf>
    <xf numFmtId="0" fontId="13" fillId="6" borderId="24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0" fontId="4" fillId="6" borderId="24" xfId="0" applyFont="1" applyFill="1" applyBorder="1" applyAlignment="1" applyProtection="1">
      <alignment horizontal="center" vertical="center" wrapText="1"/>
    </xf>
    <xf numFmtId="0" fontId="10" fillId="3" borderId="24" xfId="0" applyFont="1" applyFill="1" applyBorder="1" applyAlignment="1" applyProtection="1">
      <alignment horizontal="center" vertical="center" wrapText="1"/>
    </xf>
    <xf numFmtId="164" fontId="0" fillId="0" borderId="24" xfId="0" applyNumberFormat="1" applyBorder="1" applyAlignment="1" applyProtection="1">
      <alignment horizontal="right" vertical="center" indent="1"/>
    </xf>
    <xf numFmtId="164" fontId="0" fillId="3" borderId="24" xfId="0" applyNumberFormat="1" applyFill="1" applyBorder="1" applyAlignment="1" applyProtection="1">
      <alignment horizontal="right" vertical="center" indent="1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4" xfId="0" applyBorder="1" applyAlignment="1" applyProtection="1">
      <alignment horizontal="center" vertical="center"/>
    </xf>
    <xf numFmtId="0" fontId="7" fillId="3" borderId="24" xfId="0" applyFont="1" applyFill="1" applyBorder="1" applyAlignment="1" applyProtection="1">
      <alignment horizontal="center" vertical="center" wrapText="1"/>
    </xf>
    <xf numFmtId="0" fontId="8" fillId="3" borderId="24" xfId="0" applyFont="1" applyFill="1" applyBorder="1" applyAlignment="1" applyProtection="1">
      <alignment horizontal="center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3" fillId="0" borderId="0" xfId="2" applyFont="1" applyAlignment="1" applyProtection="1">
      <alignment horizontal="left" vertical="center" wrapText="1"/>
    </xf>
    <xf numFmtId="0" fontId="16" fillId="0" borderId="0" xfId="0" applyFont="1" applyAlignment="1" applyProtection="1">
      <alignment vertical="center"/>
    </xf>
    <xf numFmtId="164" fontId="17" fillId="0" borderId="0" xfId="0" applyNumberFormat="1" applyFont="1" applyAlignment="1" applyProtection="1">
      <alignment horizontal="right" vertical="center" indent="1"/>
    </xf>
    <xf numFmtId="164" fontId="12" fillId="0" borderId="3" xfId="0" applyNumberFormat="1" applyFont="1" applyBorder="1" applyAlignment="1" applyProtection="1">
      <alignment horizontal="center" vertical="center"/>
    </xf>
    <xf numFmtId="164" fontId="12" fillId="0" borderId="9" xfId="0" applyNumberFormat="1" applyFont="1" applyBorder="1" applyAlignment="1" applyProtection="1">
      <alignment horizontal="center" vertical="center"/>
    </xf>
    <xf numFmtId="164" fontId="12" fillId="0" borderId="10" xfId="0" applyNumberFormat="1" applyFont="1" applyBorder="1" applyAlignment="1" applyProtection="1">
      <alignment horizontal="center" vertical="center"/>
    </xf>
    <xf numFmtId="164" fontId="12" fillId="0" borderId="11" xfId="0" applyNumberFormat="1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left"/>
    </xf>
    <xf numFmtId="0" fontId="22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6" fillId="0" borderId="0" xfId="0" applyFont="1" applyAlignment="1" applyProtection="1">
      <alignment horizontal="left" vertical="center" wrapText="1"/>
    </xf>
    <xf numFmtId="0" fontId="14" fillId="4" borderId="21" xfId="0" applyFont="1" applyFill="1" applyBorder="1" applyAlignment="1" applyProtection="1">
      <alignment horizontal="left" vertical="center" wrapText="1" indent="1"/>
      <protection locked="0"/>
    </xf>
    <xf numFmtId="0" fontId="14" fillId="4" borderId="15" xfId="0" applyFont="1" applyFill="1" applyBorder="1" applyAlignment="1" applyProtection="1">
      <alignment horizontal="left" vertical="center" wrapText="1" indent="1"/>
      <protection locked="0"/>
    </xf>
    <xf numFmtId="0" fontId="14" fillId="4" borderId="13" xfId="0" applyFont="1" applyFill="1" applyBorder="1" applyAlignment="1" applyProtection="1">
      <alignment horizontal="left" vertical="center" wrapText="1" indent="1"/>
      <protection locked="0"/>
    </xf>
    <xf numFmtId="0" fontId="14" fillId="4" borderId="19" xfId="0" applyFont="1" applyFill="1" applyBorder="1" applyAlignment="1" applyProtection="1">
      <alignment horizontal="left" vertical="center" wrapText="1" indent="1"/>
      <protection locked="0"/>
    </xf>
    <xf numFmtId="0" fontId="14" fillId="4" borderId="24" xfId="0" applyFont="1" applyFill="1" applyBorder="1" applyAlignment="1" applyProtection="1">
      <alignment horizontal="left" vertical="center" wrapText="1" indent="1"/>
      <protection locked="0"/>
    </xf>
    <xf numFmtId="164" fontId="14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4"/>
  <sheetViews>
    <sheetView tabSelected="1" topLeftCell="F10" zoomScaleNormal="100" workbookViewId="0">
      <selection activeCell="H14" sqref="H14"/>
    </sheetView>
  </sheetViews>
  <sheetFormatPr defaultRowHeight="15" x14ac:dyDescent="0.25"/>
  <cols>
    <col min="1" max="1" width="1.42578125" style="1" bestFit="1" customWidth="1"/>
    <col min="2" max="2" width="5.7109375" style="1" bestFit="1" customWidth="1"/>
    <col min="3" max="3" width="34.28515625" style="4" customWidth="1"/>
    <col min="4" max="4" width="12.28515625" style="137" customWidth="1"/>
    <col min="5" max="5" width="10.5703125" style="22" customWidth="1"/>
    <col min="6" max="6" width="138.28515625" style="4" customWidth="1"/>
    <col min="7" max="7" width="35.85546875" style="6" customWidth="1"/>
    <col min="8" max="8" width="23.42578125" style="6" customWidth="1"/>
    <col min="9" max="9" width="24" style="6" customWidth="1"/>
    <col min="10" max="10" width="16.140625" style="4" customWidth="1"/>
    <col min="11" max="11" width="28.28515625" style="1" hidden="1" customWidth="1"/>
    <col min="12" max="12" width="33.42578125" style="1" customWidth="1"/>
    <col min="13" max="13" width="23.85546875" style="1" customWidth="1"/>
    <col min="14" max="14" width="38.7109375" style="6" customWidth="1"/>
    <col min="15" max="15" width="27.28515625" style="6" customWidth="1"/>
    <col min="16" max="16" width="17.710937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4.85546875" style="17" customWidth="1"/>
    <col min="23" max="16384" width="9.140625" style="1"/>
  </cols>
  <sheetData>
    <row r="1" spans="1:22" ht="40.9" customHeight="1" x14ac:dyDescent="0.25">
      <c r="B1" s="2" t="s">
        <v>38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17</v>
      </c>
      <c r="D6" s="29" t="s">
        <v>4</v>
      </c>
      <c r="E6" s="29" t="s">
        <v>18</v>
      </c>
      <c r="F6" s="29" t="s">
        <v>19</v>
      </c>
      <c r="G6" s="30" t="s">
        <v>33</v>
      </c>
      <c r="H6" s="30" t="s">
        <v>28</v>
      </c>
      <c r="I6" s="31" t="s">
        <v>20</v>
      </c>
      <c r="J6" s="29" t="s">
        <v>21</v>
      </c>
      <c r="K6" s="29" t="s">
        <v>36</v>
      </c>
      <c r="L6" s="32" t="s">
        <v>22</v>
      </c>
      <c r="M6" s="33" t="s">
        <v>23</v>
      </c>
      <c r="N6" s="32" t="s">
        <v>24</v>
      </c>
      <c r="O6" s="29" t="s">
        <v>31</v>
      </c>
      <c r="P6" s="32" t="s">
        <v>25</v>
      </c>
      <c r="Q6" s="29" t="s">
        <v>5</v>
      </c>
      <c r="R6" s="34" t="s">
        <v>6</v>
      </c>
      <c r="S6" s="35" t="s">
        <v>7</v>
      </c>
      <c r="T6" s="35" t="s">
        <v>8</v>
      </c>
      <c r="U6" s="32" t="s">
        <v>26</v>
      </c>
      <c r="V6" s="32" t="s">
        <v>27</v>
      </c>
    </row>
    <row r="7" spans="1:22" ht="270.75" customHeight="1" thickTop="1" x14ac:dyDescent="0.25">
      <c r="A7" s="36"/>
      <c r="B7" s="37">
        <v>1</v>
      </c>
      <c r="C7" s="38" t="s">
        <v>39</v>
      </c>
      <c r="D7" s="39">
        <v>1</v>
      </c>
      <c r="E7" s="40" t="s">
        <v>37</v>
      </c>
      <c r="F7" s="41" t="s">
        <v>46</v>
      </c>
      <c r="G7" s="139"/>
      <c r="H7" s="139"/>
      <c r="I7" s="42" t="s">
        <v>48</v>
      </c>
      <c r="J7" s="43" t="s">
        <v>34</v>
      </c>
      <c r="K7" s="44"/>
      <c r="L7" s="45" t="s">
        <v>43</v>
      </c>
      <c r="M7" s="46" t="s">
        <v>44</v>
      </c>
      <c r="N7" s="46" t="s">
        <v>45</v>
      </c>
      <c r="O7" s="47" t="s">
        <v>35</v>
      </c>
      <c r="P7" s="48">
        <f>D7*Q7</f>
        <v>24300</v>
      </c>
      <c r="Q7" s="49">
        <v>24300</v>
      </c>
      <c r="R7" s="144"/>
      <c r="S7" s="50">
        <f>D7*R7</f>
        <v>0</v>
      </c>
      <c r="T7" s="51" t="str">
        <f>IF(R7+R8, IF(R7+R8&gt;Q7,"NEVYHOVUJE","VYHOVUJE")," ")</f>
        <v xml:space="preserve"> </v>
      </c>
      <c r="U7" s="52"/>
      <c r="V7" s="53" t="s">
        <v>11</v>
      </c>
    </row>
    <row r="8" spans="1:22" ht="60.75" customHeight="1" x14ac:dyDescent="0.25">
      <c r="A8" s="36"/>
      <c r="B8" s="54"/>
      <c r="C8" s="55"/>
      <c r="D8" s="56"/>
      <c r="E8" s="57"/>
      <c r="F8" s="58" t="s">
        <v>47</v>
      </c>
      <c r="G8" s="140"/>
      <c r="H8" s="59" t="s">
        <v>34</v>
      </c>
      <c r="I8" s="60"/>
      <c r="J8" s="61"/>
      <c r="K8" s="62"/>
      <c r="L8" s="63"/>
      <c r="M8" s="64"/>
      <c r="N8" s="64"/>
      <c r="O8" s="65"/>
      <c r="P8" s="66"/>
      <c r="Q8" s="67"/>
      <c r="R8" s="145"/>
      <c r="S8" s="68">
        <f>D7*R8</f>
        <v>0</v>
      </c>
      <c r="T8" s="69"/>
      <c r="U8" s="70"/>
      <c r="V8" s="71"/>
    </row>
    <row r="9" spans="1:22" ht="98.25" customHeight="1" x14ac:dyDescent="0.25">
      <c r="A9" s="36"/>
      <c r="B9" s="72">
        <v>2</v>
      </c>
      <c r="C9" s="73" t="s">
        <v>49</v>
      </c>
      <c r="D9" s="74">
        <v>1</v>
      </c>
      <c r="E9" s="75" t="s">
        <v>37</v>
      </c>
      <c r="F9" s="76" t="s">
        <v>50</v>
      </c>
      <c r="G9" s="141"/>
      <c r="H9" s="77" t="s">
        <v>34</v>
      </c>
      <c r="I9" s="60"/>
      <c r="J9" s="61"/>
      <c r="K9" s="78"/>
      <c r="L9" s="79"/>
      <c r="M9" s="80"/>
      <c r="N9" s="80"/>
      <c r="O9" s="65"/>
      <c r="P9" s="81">
        <f>D9*Q9</f>
        <v>5100</v>
      </c>
      <c r="Q9" s="82">
        <v>5100</v>
      </c>
      <c r="R9" s="146"/>
      <c r="S9" s="83">
        <f>D9*R9</f>
        <v>0</v>
      </c>
      <c r="T9" s="84" t="str">
        <f t="shared" ref="T9:T12" si="0">IF(ISNUMBER(R9), IF(R9&gt;Q9,"NEVYHOVUJE","VYHOVUJE")," ")</f>
        <v xml:space="preserve"> </v>
      </c>
      <c r="U9" s="70"/>
      <c r="V9" s="85" t="s">
        <v>13</v>
      </c>
    </row>
    <row r="10" spans="1:22" ht="56.25" customHeight="1" x14ac:dyDescent="0.25">
      <c r="A10" s="36"/>
      <c r="B10" s="72">
        <v>3</v>
      </c>
      <c r="C10" s="86" t="s">
        <v>40</v>
      </c>
      <c r="D10" s="74">
        <v>1</v>
      </c>
      <c r="E10" s="75" t="s">
        <v>37</v>
      </c>
      <c r="F10" s="76" t="s">
        <v>51</v>
      </c>
      <c r="G10" s="141"/>
      <c r="H10" s="77" t="s">
        <v>34</v>
      </c>
      <c r="I10" s="60"/>
      <c r="J10" s="61"/>
      <c r="K10" s="78"/>
      <c r="L10" s="87"/>
      <c r="M10" s="80"/>
      <c r="N10" s="80"/>
      <c r="O10" s="65"/>
      <c r="P10" s="81">
        <f>D10*Q10</f>
        <v>800</v>
      </c>
      <c r="Q10" s="82">
        <v>800</v>
      </c>
      <c r="R10" s="146"/>
      <c r="S10" s="83">
        <f>D10*R10</f>
        <v>0</v>
      </c>
      <c r="T10" s="84" t="str">
        <f t="shared" si="0"/>
        <v xml:space="preserve"> </v>
      </c>
      <c r="U10" s="70"/>
      <c r="V10" s="85" t="s">
        <v>15</v>
      </c>
    </row>
    <row r="11" spans="1:22" ht="43.5" customHeight="1" x14ac:dyDescent="0.25">
      <c r="A11" s="36"/>
      <c r="B11" s="72">
        <v>4</v>
      </c>
      <c r="C11" s="86" t="s">
        <v>41</v>
      </c>
      <c r="D11" s="74">
        <v>1</v>
      </c>
      <c r="E11" s="75" t="s">
        <v>37</v>
      </c>
      <c r="F11" s="76" t="s">
        <v>52</v>
      </c>
      <c r="G11" s="141"/>
      <c r="H11" s="77" t="s">
        <v>34</v>
      </c>
      <c r="I11" s="60"/>
      <c r="J11" s="61"/>
      <c r="K11" s="78"/>
      <c r="L11" s="87"/>
      <c r="M11" s="80"/>
      <c r="N11" s="80"/>
      <c r="O11" s="65"/>
      <c r="P11" s="81">
        <f>D11*Q11</f>
        <v>90</v>
      </c>
      <c r="Q11" s="82">
        <v>90</v>
      </c>
      <c r="R11" s="146"/>
      <c r="S11" s="83">
        <f>D11*R11</f>
        <v>0</v>
      </c>
      <c r="T11" s="84" t="str">
        <f t="shared" si="0"/>
        <v xml:space="preserve"> </v>
      </c>
      <c r="U11" s="70"/>
      <c r="V11" s="85" t="s">
        <v>14</v>
      </c>
    </row>
    <row r="12" spans="1:22" ht="43.5" customHeight="1" x14ac:dyDescent="0.25">
      <c r="A12" s="36"/>
      <c r="B12" s="72">
        <v>5</v>
      </c>
      <c r="C12" s="73" t="s">
        <v>53</v>
      </c>
      <c r="D12" s="74">
        <v>3</v>
      </c>
      <c r="E12" s="75" t="s">
        <v>37</v>
      </c>
      <c r="F12" s="76" t="s">
        <v>54</v>
      </c>
      <c r="G12" s="141"/>
      <c r="H12" s="77" t="s">
        <v>34</v>
      </c>
      <c r="I12" s="60"/>
      <c r="J12" s="61"/>
      <c r="K12" s="78"/>
      <c r="L12" s="87"/>
      <c r="M12" s="80"/>
      <c r="N12" s="80"/>
      <c r="O12" s="65"/>
      <c r="P12" s="81">
        <f>D12*Q12</f>
        <v>270</v>
      </c>
      <c r="Q12" s="82">
        <v>90</v>
      </c>
      <c r="R12" s="146"/>
      <c r="S12" s="83">
        <f>D12*R12</f>
        <v>0</v>
      </c>
      <c r="T12" s="84" t="str">
        <f t="shared" si="0"/>
        <v xml:space="preserve"> </v>
      </c>
      <c r="U12" s="70"/>
      <c r="V12" s="85" t="s">
        <v>15</v>
      </c>
    </row>
    <row r="13" spans="1:22" ht="43.5" customHeight="1" thickBot="1" x14ac:dyDescent="0.3">
      <c r="A13" s="36"/>
      <c r="B13" s="88">
        <v>6</v>
      </c>
      <c r="C13" s="89" t="s">
        <v>42</v>
      </c>
      <c r="D13" s="90">
        <v>2</v>
      </c>
      <c r="E13" s="91" t="s">
        <v>37</v>
      </c>
      <c r="F13" s="92" t="s">
        <v>55</v>
      </c>
      <c r="G13" s="142"/>
      <c r="H13" s="93" t="s">
        <v>34</v>
      </c>
      <c r="I13" s="60"/>
      <c r="J13" s="61"/>
      <c r="K13" s="94"/>
      <c r="L13" s="87"/>
      <c r="M13" s="80"/>
      <c r="N13" s="80"/>
      <c r="O13" s="65"/>
      <c r="P13" s="95">
        <f>D13*Q13</f>
        <v>300</v>
      </c>
      <c r="Q13" s="96">
        <v>150</v>
      </c>
      <c r="R13" s="147"/>
      <c r="S13" s="97">
        <f>D13*R13</f>
        <v>0</v>
      </c>
      <c r="T13" s="98" t="str">
        <f t="shared" ref="T13" si="1">IF(ISNUMBER(R13), IF(R13&gt;Q13,"NEVYHOVUJE","VYHOVUJE")," ")</f>
        <v xml:space="preserve"> </v>
      </c>
      <c r="U13" s="70"/>
      <c r="V13" s="99" t="s">
        <v>16</v>
      </c>
    </row>
    <row r="14" spans="1:22" ht="252" customHeight="1" thickBot="1" x14ac:dyDescent="0.3">
      <c r="A14" s="36"/>
      <c r="B14" s="100">
        <v>7</v>
      </c>
      <c r="C14" s="101" t="s">
        <v>56</v>
      </c>
      <c r="D14" s="102">
        <v>2</v>
      </c>
      <c r="E14" s="103" t="s">
        <v>37</v>
      </c>
      <c r="F14" s="104" t="s">
        <v>57</v>
      </c>
      <c r="G14" s="143"/>
      <c r="H14" s="143"/>
      <c r="I14" s="105" t="s">
        <v>48</v>
      </c>
      <c r="J14" s="105" t="s">
        <v>34</v>
      </c>
      <c r="K14" s="106"/>
      <c r="L14" s="107" t="s">
        <v>58</v>
      </c>
      <c r="M14" s="108" t="s">
        <v>44</v>
      </c>
      <c r="N14" s="109" t="s">
        <v>45</v>
      </c>
      <c r="O14" s="110" t="s">
        <v>35</v>
      </c>
      <c r="P14" s="111">
        <f>D14*Q14</f>
        <v>37200</v>
      </c>
      <c r="Q14" s="112">
        <v>18600</v>
      </c>
      <c r="R14" s="148"/>
      <c r="S14" s="113">
        <f>D14*R14</f>
        <v>0</v>
      </c>
      <c r="T14" s="114" t="str">
        <f t="shared" ref="T14" si="2">IF(ISNUMBER(R14), IF(R14&gt;Q14,"NEVYHOVUJE","VYHOVUJE")," ")</f>
        <v xml:space="preserve"> </v>
      </c>
      <c r="U14" s="115"/>
      <c r="V14" s="116" t="s">
        <v>12</v>
      </c>
    </row>
    <row r="15" spans="1:22" ht="17.45" customHeight="1" thickTop="1" thickBot="1" x14ac:dyDescent="0.3">
      <c r="C15" s="1"/>
      <c r="D15" s="1"/>
      <c r="E15" s="1"/>
      <c r="F15" s="1"/>
      <c r="G15" s="1"/>
      <c r="H15" s="1"/>
      <c r="I15" s="1"/>
      <c r="J15" s="1"/>
      <c r="N15" s="1"/>
      <c r="O15" s="1"/>
      <c r="P15" s="1"/>
    </row>
    <row r="16" spans="1:22" ht="51.75" customHeight="1" thickTop="1" thickBot="1" x14ac:dyDescent="0.3">
      <c r="B16" s="117" t="s">
        <v>30</v>
      </c>
      <c r="C16" s="117"/>
      <c r="D16" s="117"/>
      <c r="E16" s="117"/>
      <c r="F16" s="117"/>
      <c r="G16" s="117"/>
      <c r="H16" s="118"/>
      <c r="I16" s="118"/>
      <c r="J16" s="119"/>
      <c r="K16" s="119"/>
      <c r="L16" s="27"/>
      <c r="M16" s="27"/>
      <c r="N16" s="27"/>
      <c r="O16" s="120"/>
      <c r="P16" s="120"/>
      <c r="Q16" s="121" t="s">
        <v>9</v>
      </c>
      <c r="R16" s="122" t="s">
        <v>10</v>
      </c>
      <c r="S16" s="123"/>
      <c r="T16" s="124"/>
      <c r="U16" s="125"/>
      <c r="V16" s="126"/>
    </row>
    <row r="17" spans="2:20" ht="50.45" customHeight="1" thickTop="1" thickBot="1" x14ac:dyDescent="0.3">
      <c r="B17" s="127" t="s">
        <v>29</v>
      </c>
      <c r="C17" s="127"/>
      <c r="D17" s="127"/>
      <c r="E17" s="127"/>
      <c r="F17" s="127"/>
      <c r="G17" s="127"/>
      <c r="H17" s="127"/>
      <c r="I17" s="128"/>
      <c r="L17" s="7"/>
      <c r="M17" s="7"/>
      <c r="N17" s="7"/>
      <c r="O17" s="129"/>
      <c r="P17" s="129"/>
      <c r="Q17" s="130">
        <f>SUM(P7:P14)</f>
        <v>68060</v>
      </c>
      <c r="R17" s="131">
        <f>SUM(S7:S14)</f>
        <v>0</v>
      </c>
      <c r="S17" s="132"/>
      <c r="T17" s="133"/>
    </row>
    <row r="18" spans="2:20" ht="15.75" thickTop="1" x14ac:dyDescent="0.25">
      <c r="B18" s="134" t="s">
        <v>32</v>
      </c>
      <c r="C18" s="134"/>
      <c r="D18" s="134"/>
      <c r="E18" s="134"/>
      <c r="F18" s="134"/>
      <c r="G18" s="134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2:20" x14ac:dyDescent="0.25">
      <c r="B19" s="135"/>
      <c r="C19" s="135"/>
      <c r="D19" s="135"/>
      <c r="E19" s="135"/>
      <c r="F19" s="135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2:20" x14ac:dyDescent="0.25">
      <c r="B20" s="135"/>
      <c r="C20" s="135"/>
      <c r="D20" s="135"/>
      <c r="E20" s="135"/>
      <c r="F20" s="135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2:20" x14ac:dyDescent="0.25">
      <c r="B21" s="135"/>
      <c r="C21" s="135"/>
      <c r="D21" s="135"/>
      <c r="E21" s="135"/>
      <c r="F21" s="135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2:20" ht="19.899999999999999" customHeight="1" x14ac:dyDescent="0.25">
      <c r="C22" s="119"/>
      <c r="D22" s="136"/>
      <c r="E22" s="119"/>
      <c r="F22" s="119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2:20" ht="19.899999999999999" customHeight="1" x14ac:dyDescent="0.25">
      <c r="H23" s="138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2:20" ht="19.899999999999999" customHeight="1" x14ac:dyDescent="0.25">
      <c r="C24" s="119"/>
      <c r="D24" s="136"/>
      <c r="E24" s="119"/>
      <c r="F24" s="119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2:20" ht="19.899999999999999" customHeight="1" x14ac:dyDescent="0.25">
      <c r="C25" s="119"/>
      <c r="D25" s="136"/>
      <c r="E25" s="119"/>
      <c r="F25" s="119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2:20" ht="19.899999999999999" customHeight="1" x14ac:dyDescent="0.25">
      <c r="C26" s="119"/>
      <c r="D26" s="136"/>
      <c r="E26" s="119"/>
      <c r="F26" s="119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2:20" ht="19.899999999999999" customHeight="1" x14ac:dyDescent="0.25">
      <c r="C27" s="119"/>
      <c r="D27" s="136"/>
      <c r="E27" s="119"/>
      <c r="F27" s="119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2:20" ht="19.899999999999999" customHeight="1" x14ac:dyDescent="0.25">
      <c r="C28" s="119"/>
      <c r="D28" s="136"/>
      <c r="E28" s="119"/>
      <c r="F28" s="119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2:20" ht="19.899999999999999" customHeight="1" x14ac:dyDescent="0.25">
      <c r="C29" s="119"/>
      <c r="D29" s="136"/>
      <c r="E29" s="119"/>
      <c r="F29" s="119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2:20" ht="19.899999999999999" customHeight="1" x14ac:dyDescent="0.25">
      <c r="C30" s="119"/>
      <c r="D30" s="136"/>
      <c r="E30" s="119"/>
      <c r="F30" s="119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2:20" ht="19.899999999999999" customHeight="1" x14ac:dyDescent="0.25">
      <c r="C31" s="119"/>
      <c r="D31" s="136"/>
      <c r="E31" s="119"/>
      <c r="F31" s="119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2:20" ht="19.899999999999999" customHeight="1" x14ac:dyDescent="0.25">
      <c r="C32" s="119"/>
      <c r="D32" s="136"/>
      <c r="E32" s="119"/>
      <c r="F32" s="119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119"/>
      <c r="D33" s="136"/>
      <c r="E33" s="119"/>
      <c r="F33" s="119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119"/>
      <c r="D34" s="136"/>
      <c r="E34" s="119"/>
      <c r="F34" s="119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119"/>
      <c r="D35" s="136"/>
      <c r="E35" s="119"/>
      <c r="F35" s="119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119"/>
      <c r="D36" s="136"/>
      <c r="E36" s="119"/>
      <c r="F36" s="119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119"/>
      <c r="D37" s="136"/>
      <c r="E37" s="119"/>
      <c r="F37" s="119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119"/>
      <c r="D38" s="136"/>
      <c r="E38" s="119"/>
      <c r="F38" s="119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119"/>
      <c r="D39" s="136"/>
      <c r="E39" s="119"/>
      <c r="F39" s="119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119"/>
      <c r="D40" s="136"/>
      <c r="E40" s="119"/>
      <c r="F40" s="119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119"/>
      <c r="D41" s="136"/>
      <c r="E41" s="119"/>
      <c r="F41" s="119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119"/>
      <c r="D42" s="136"/>
      <c r="E42" s="119"/>
      <c r="F42" s="119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119"/>
      <c r="D43" s="136"/>
      <c r="E43" s="119"/>
      <c r="F43" s="119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119"/>
      <c r="D44" s="136"/>
      <c r="E44" s="119"/>
      <c r="F44" s="119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119"/>
      <c r="D45" s="136"/>
      <c r="E45" s="119"/>
      <c r="F45" s="119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119"/>
      <c r="D46" s="136"/>
      <c r="E46" s="119"/>
      <c r="F46" s="119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119"/>
      <c r="D47" s="136"/>
      <c r="E47" s="119"/>
      <c r="F47" s="119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119"/>
      <c r="D48" s="136"/>
      <c r="E48" s="119"/>
      <c r="F48" s="119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119"/>
      <c r="D49" s="136"/>
      <c r="E49" s="119"/>
      <c r="F49" s="119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119"/>
      <c r="D50" s="136"/>
      <c r="E50" s="119"/>
      <c r="F50" s="119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119"/>
      <c r="D51" s="136"/>
      <c r="E51" s="119"/>
      <c r="F51" s="119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119"/>
      <c r="D52" s="136"/>
      <c r="E52" s="119"/>
      <c r="F52" s="119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119"/>
      <c r="D53" s="136"/>
      <c r="E53" s="119"/>
      <c r="F53" s="119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119"/>
      <c r="D54" s="136"/>
      <c r="E54" s="119"/>
      <c r="F54" s="119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119"/>
      <c r="D55" s="136"/>
      <c r="E55" s="119"/>
      <c r="F55" s="119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119"/>
      <c r="D56" s="136"/>
      <c r="E56" s="119"/>
      <c r="F56" s="119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119"/>
      <c r="D57" s="136"/>
      <c r="E57" s="119"/>
      <c r="F57" s="119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119"/>
      <c r="D58" s="136"/>
      <c r="E58" s="119"/>
      <c r="F58" s="119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119"/>
      <c r="D59" s="136"/>
      <c r="E59" s="119"/>
      <c r="F59" s="119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119"/>
      <c r="D60" s="136"/>
      <c r="E60" s="119"/>
      <c r="F60" s="119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119"/>
      <c r="D61" s="136"/>
      <c r="E61" s="119"/>
      <c r="F61" s="119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119"/>
      <c r="D62" s="136"/>
      <c r="E62" s="119"/>
      <c r="F62" s="119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119"/>
      <c r="D63" s="136"/>
      <c r="E63" s="119"/>
      <c r="F63" s="119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119"/>
      <c r="D64" s="136"/>
      <c r="E64" s="119"/>
      <c r="F64" s="119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119"/>
      <c r="D65" s="136"/>
      <c r="E65" s="119"/>
      <c r="F65" s="119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119"/>
      <c r="D66" s="136"/>
      <c r="E66" s="119"/>
      <c r="F66" s="119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119"/>
      <c r="D67" s="136"/>
      <c r="E67" s="119"/>
      <c r="F67" s="119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119"/>
      <c r="D68" s="136"/>
      <c r="E68" s="119"/>
      <c r="F68" s="119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119"/>
      <c r="D69" s="136"/>
      <c r="E69" s="119"/>
      <c r="F69" s="119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119"/>
      <c r="D70" s="136"/>
      <c r="E70" s="119"/>
      <c r="F70" s="119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119"/>
      <c r="D71" s="136"/>
      <c r="E71" s="119"/>
      <c r="F71" s="119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119"/>
      <c r="D72" s="136"/>
      <c r="E72" s="119"/>
      <c r="F72" s="119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119"/>
      <c r="D73" s="136"/>
      <c r="E73" s="119"/>
      <c r="F73" s="119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119"/>
      <c r="D74" s="136"/>
      <c r="E74" s="119"/>
      <c r="F74" s="119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119"/>
      <c r="D75" s="136"/>
      <c r="E75" s="119"/>
      <c r="F75" s="119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119"/>
      <c r="D76" s="136"/>
      <c r="E76" s="119"/>
      <c r="F76" s="119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119"/>
      <c r="D77" s="136"/>
      <c r="E77" s="119"/>
      <c r="F77" s="119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119"/>
      <c r="D78" s="136"/>
      <c r="E78" s="119"/>
      <c r="F78" s="119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119"/>
      <c r="D79" s="136"/>
      <c r="E79" s="119"/>
      <c r="F79" s="119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119"/>
      <c r="D80" s="136"/>
      <c r="E80" s="119"/>
      <c r="F80" s="119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119"/>
      <c r="D81" s="136"/>
      <c r="E81" s="119"/>
      <c r="F81" s="119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119"/>
      <c r="D82" s="136"/>
      <c r="E82" s="119"/>
      <c r="F82" s="119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119"/>
      <c r="D83" s="136"/>
      <c r="E83" s="119"/>
      <c r="F83" s="119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119"/>
      <c r="D84" s="136"/>
      <c r="E84" s="119"/>
      <c r="F84" s="119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119"/>
      <c r="D85" s="136"/>
      <c r="E85" s="119"/>
      <c r="F85" s="119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119"/>
      <c r="D86" s="136"/>
      <c r="E86" s="119"/>
      <c r="F86" s="119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119"/>
      <c r="D87" s="136"/>
      <c r="E87" s="119"/>
      <c r="F87" s="119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119"/>
      <c r="D88" s="136"/>
      <c r="E88" s="119"/>
      <c r="F88" s="119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119"/>
      <c r="D89" s="136"/>
      <c r="E89" s="119"/>
      <c r="F89" s="119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119"/>
      <c r="D90" s="136"/>
      <c r="E90" s="119"/>
      <c r="F90" s="119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119"/>
      <c r="D91" s="136"/>
      <c r="E91" s="119"/>
      <c r="F91" s="119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119"/>
      <c r="D92" s="136"/>
      <c r="E92" s="119"/>
      <c r="F92" s="119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119"/>
      <c r="D93" s="136"/>
      <c r="E93" s="119"/>
      <c r="F93" s="119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119"/>
      <c r="D94" s="136"/>
      <c r="E94" s="119"/>
      <c r="F94" s="119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119"/>
      <c r="D95" s="136"/>
      <c r="E95" s="119"/>
      <c r="F95" s="119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119"/>
      <c r="D96" s="136"/>
      <c r="E96" s="119"/>
      <c r="F96" s="119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119"/>
      <c r="D97" s="136"/>
      <c r="E97" s="119"/>
      <c r="F97" s="119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119"/>
      <c r="D98" s="136"/>
      <c r="E98" s="119"/>
      <c r="F98" s="119"/>
      <c r="G98" s="16"/>
      <c r="H98" s="16"/>
      <c r="I98" s="11"/>
      <c r="J98" s="11"/>
      <c r="K98" s="11"/>
      <c r="L98" s="11"/>
      <c r="M98" s="11"/>
      <c r="N98" s="17"/>
      <c r="O98" s="17"/>
      <c r="P98" s="17"/>
      <c r="Q98" s="11"/>
      <c r="R98" s="11"/>
      <c r="S98" s="11"/>
    </row>
    <row r="99" spans="3:19" ht="19.899999999999999" customHeight="1" x14ac:dyDescent="0.25">
      <c r="C99" s="119"/>
      <c r="D99" s="136"/>
      <c r="E99" s="119"/>
      <c r="F99" s="119"/>
      <c r="G99" s="16"/>
      <c r="H99" s="16"/>
      <c r="I99" s="11"/>
      <c r="J99" s="11"/>
      <c r="K99" s="11"/>
      <c r="L99" s="11"/>
      <c r="M99" s="11"/>
      <c r="N99" s="17"/>
      <c r="O99" s="17"/>
      <c r="P99" s="17"/>
      <c r="Q99" s="11"/>
      <c r="R99" s="11"/>
      <c r="S99" s="11"/>
    </row>
    <row r="100" spans="3:19" ht="19.899999999999999" customHeight="1" x14ac:dyDescent="0.25">
      <c r="C100" s="119"/>
      <c r="D100" s="136"/>
      <c r="E100" s="119"/>
      <c r="F100" s="119"/>
      <c r="G100" s="16"/>
      <c r="H100" s="16"/>
      <c r="I100" s="11"/>
      <c r="J100" s="11"/>
      <c r="K100" s="11"/>
      <c r="L100" s="11"/>
      <c r="M100" s="11"/>
      <c r="N100" s="17"/>
      <c r="O100" s="17"/>
      <c r="P100" s="17"/>
      <c r="Q100" s="11"/>
      <c r="R100" s="11"/>
      <c r="S100" s="11"/>
    </row>
    <row r="101" spans="3:19" ht="19.899999999999999" customHeight="1" x14ac:dyDescent="0.25">
      <c r="C101" s="119"/>
      <c r="D101" s="136"/>
      <c r="E101" s="119"/>
      <c r="F101" s="119"/>
      <c r="G101" s="16"/>
      <c r="H101" s="16"/>
      <c r="I101" s="11"/>
      <c r="J101" s="11"/>
      <c r="K101" s="11"/>
      <c r="L101" s="11"/>
      <c r="M101" s="11"/>
      <c r="N101" s="17"/>
      <c r="O101" s="17"/>
      <c r="P101" s="17"/>
      <c r="Q101" s="11"/>
      <c r="R101" s="11"/>
      <c r="S101" s="11"/>
    </row>
    <row r="102" spans="3:19" ht="19.899999999999999" customHeight="1" x14ac:dyDescent="0.25">
      <c r="C102" s="119"/>
      <c r="D102" s="136"/>
      <c r="E102" s="119"/>
      <c r="F102" s="119"/>
      <c r="G102" s="16"/>
      <c r="H102" s="16"/>
      <c r="I102" s="11"/>
      <c r="J102" s="11"/>
      <c r="K102" s="11"/>
      <c r="L102" s="11"/>
      <c r="M102" s="11"/>
      <c r="N102" s="17"/>
      <c r="O102" s="17"/>
      <c r="P102" s="17"/>
      <c r="Q102" s="11"/>
      <c r="R102" s="11"/>
      <c r="S102" s="11"/>
    </row>
    <row r="103" spans="3:19" ht="19.899999999999999" customHeight="1" x14ac:dyDescent="0.25">
      <c r="C103" s="119"/>
      <c r="D103" s="136"/>
      <c r="E103" s="119"/>
      <c r="F103" s="119"/>
      <c r="G103" s="16"/>
      <c r="H103" s="16"/>
      <c r="I103" s="11"/>
      <c r="J103" s="11"/>
      <c r="K103" s="11"/>
      <c r="L103" s="11"/>
      <c r="M103" s="11"/>
      <c r="N103" s="17"/>
      <c r="O103" s="17"/>
      <c r="P103" s="17"/>
    </row>
    <row r="104" spans="3:19" ht="19.899999999999999" customHeight="1" x14ac:dyDescent="0.25">
      <c r="C104" s="1"/>
      <c r="E104" s="1"/>
      <c r="F104" s="1"/>
      <c r="J104" s="1"/>
    </row>
    <row r="105" spans="3:19" ht="19.899999999999999" customHeight="1" x14ac:dyDescent="0.25">
      <c r="C105" s="1"/>
      <c r="E105" s="1"/>
      <c r="F105" s="1"/>
      <c r="J105" s="1"/>
    </row>
    <row r="106" spans="3:19" ht="19.899999999999999" customHeight="1" x14ac:dyDescent="0.25">
      <c r="C106" s="1"/>
      <c r="E106" s="1"/>
      <c r="F106" s="1"/>
      <c r="J106" s="1"/>
    </row>
    <row r="107" spans="3:19" ht="19.899999999999999" customHeight="1" x14ac:dyDescent="0.25">
      <c r="C107" s="1"/>
      <c r="E107" s="1"/>
      <c r="F107" s="1"/>
      <c r="J107" s="1"/>
    </row>
    <row r="108" spans="3:19" ht="19.899999999999999" customHeight="1" x14ac:dyDescent="0.25">
      <c r="C108" s="1"/>
      <c r="E108" s="1"/>
      <c r="F108" s="1"/>
      <c r="J108" s="1"/>
    </row>
    <row r="109" spans="3:19" ht="19.899999999999999" customHeight="1" x14ac:dyDescent="0.25">
      <c r="C109" s="1"/>
      <c r="E109" s="1"/>
      <c r="F109" s="1"/>
      <c r="J109" s="1"/>
    </row>
    <row r="110" spans="3:19" ht="19.899999999999999" customHeight="1" x14ac:dyDescent="0.25">
      <c r="C110" s="1"/>
      <c r="E110" s="1"/>
      <c r="F110" s="1"/>
      <c r="J110" s="1"/>
    </row>
    <row r="111" spans="3:19" ht="19.899999999999999" customHeight="1" x14ac:dyDescent="0.25">
      <c r="C111" s="1"/>
      <c r="E111" s="1"/>
      <c r="F111" s="1"/>
      <c r="J111" s="1"/>
    </row>
    <row r="112" spans="3:19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  <row r="230" spans="3:10" x14ac:dyDescent="0.25">
      <c r="C230" s="1"/>
      <c r="E230" s="1"/>
      <c r="F230" s="1"/>
      <c r="J230" s="1"/>
    </row>
    <row r="231" spans="3:10" x14ac:dyDescent="0.25">
      <c r="C231" s="1"/>
      <c r="E231" s="1"/>
      <c r="F231" s="1"/>
      <c r="J231" s="1"/>
    </row>
    <row r="232" spans="3:10" x14ac:dyDescent="0.25">
      <c r="C232" s="1"/>
      <c r="E232" s="1"/>
      <c r="F232" s="1"/>
      <c r="J232" s="1"/>
    </row>
    <row r="233" spans="3:10" x14ac:dyDescent="0.25">
      <c r="C233" s="1"/>
      <c r="E233" s="1"/>
      <c r="F233" s="1"/>
      <c r="J233" s="1"/>
    </row>
    <row r="234" spans="3:10" x14ac:dyDescent="0.25">
      <c r="C234" s="1"/>
      <c r="E234" s="1"/>
      <c r="F234" s="1"/>
      <c r="J234" s="1"/>
    </row>
  </sheetData>
  <sheetProtection algorithmName="SHA-512" hashValue="C1C26gs2z6UjxXMPguuf4FCsCOh02VOMv8XM3xGLxkn8AzcN8bTNgc3pDV1Zr8JS75nVx56ofix5Q57AiCkIIA==" saltValue="8/Oo2ykwtUCmqnuXY8pjJw==" spinCount="100000" sheet="1" objects="1" scenarios="1"/>
  <mergeCells count="23">
    <mergeCell ref="J7:J13"/>
    <mergeCell ref="B7:B8"/>
    <mergeCell ref="C7:C8"/>
    <mergeCell ref="D7:D8"/>
    <mergeCell ref="E7:E8"/>
    <mergeCell ref="B18:G18"/>
    <mergeCell ref="R17:T17"/>
    <mergeCell ref="R16:T16"/>
    <mergeCell ref="B16:G16"/>
    <mergeCell ref="B17:H17"/>
    <mergeCell ref="B1:D1"/>
    <mergeCell ref="M7:M13"/>
    <mergeCell ref="N7:N13"/>
    <mergeCell ref="O7:O13"/>
    <mergeCell ref="U7:U13"/>
    <mergeCell ref="V7:V8"/>
    <mergeCell ref="L7:L8"/>
    <mergeCell ref="P7:P8"/>
    <mergeCell ref="Q7:Q8"/>
    <mergeCell ref="T7:T8"/>
    <mergeCell ref="L9:L13"/>
    <mergeCell ref="G5:H5"/>
    <mergeCell ref="I7:I13"/>
  </mergeCells>
  <conditionalFormatting sqref="B7 B9:B14">
    <cfRule type="cellIs" dxfId="8" priority="96" operator="greaterThanOrEqual">
      <formula>1</formula>
    </cfRule>
    <cfRule type="containsBlanks" dxfId="7" priority="99">
      <formula>LEN(TRIM(B7))=0</formula>
    </cfRule>
  </conditionalFormatting>
  <conditionalFormatting sqref="D7 D9:D14">
    <cfRule type="containsBlanks" dxfId="6" priority="3">
      <formula>LEN(TRIM(D7))=0</formula>
    </cfRule>
  </conditionalFormatting>
  <conditionalFormatting sqref="R7:R14 G7:H14">
    <cfRule type="notContainsBlanks" dxfId="5" priority="73">
      <formula>LEN(TRIM(G7))&gt;0</formula>
    </cfRule>
    <cfRule type="notContainsBlanks" dxfId="4" priority="74">
      <formula>LEN(TRIM(G7))&gt;0</formula>
    </cfRule>
    <cfRule type="containsBlanks" dxfId="3" priority="76">
      <formula>LEN(TRIM(G7))=0</formula>
    </cfRule>
  </conditionalFormatting>
  <conditionalFormatting sqref="G7:H14">
    <cfRule type="notContainsBlanks" dxfId="2" priority="72">
      <formula>LEN(TRIM(G7))&gt;0</formula>
    </cfRule>
  </conditionalFormatting>
  <conditionalFormatting sqref="T7 T9:T14">
    <cfRule type="cellIs" dxfId="1" priority="82" operator="equal">
      <formula>"NEVYHOVUJE"</formula>
    </cfRule>
    <cfRule type="cellIs" dxfId="0" priority="83" operator="equal">
      <formula>"VYHOVUJE"</formula>
    </cfRule>
  </conditionalFormatting>
  <dataValidations count="2">
    <dataValidation type="list" allowBlank="1" showInputMessage="1" showErrorMessage="1" sqref="J7" xr:uid="{48CFB74B-9296-4A50-982E-BC79A8E838C1}">
      <formula1>"ANO,NE"</formula1>
    </dataValidation>
    <dataValidation type="list" showInputMessage="1" showErrorMessage="1" sqref="E7 E9:E14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ignoredErrors>
    <ignoredError sqref="S8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AC1A1DA-6ACC-4672-8EF8-53527C56A2C5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2025-04-11T11:48:29Z</cp:lastPrinted>
  <dcterms:created xsi:type="dcterms:W3CDTF">2014-03-05T12:43:32Z</dcterms:created>
  <dcterms:modified xsi:type="dcterms:W3CDTF">2025-04-22T10:51:34Z</dcterms:modified>
</cp:coreProperties>
</file>